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847" activeTab="0"/>
  </bookViews>
  <sheets>
    <sheet name="singola" sheetId="1" r:id="rId1"/>
  </sheets>
  <definedNames>
    <definedName name="_xlnm.Print_Area" localSheetId="0">'singola'!$A$1:$K$63</definedName>
  </definedNames>
  <calcPr fullCalcOnLoad="1"/>
</workbook>
</file>

<file path=xl/sharedStrings.xml><?xml version="1.0" encoding="utf-8"?>
<sst xmlns="http://schemas.openxmlformats.org/spreadsheetml/2006/main" count="99" uniqueCount="62">
  <si>
    <t>Garanzie</t>
  </si>
  <si>
    <t>A)</t>
  </si>
  <si>
    <t>B)</t>
  </si>
  <si>
    <t>B1)</t>
  </si>
  <si>
    <t>Garanzia base</t>
  </si>
  <si>
    <t>Estensioni di garanzia</t>
  </si>
  <si>
    <t>Attivita' tecniche</t>
  </si>
  <si>
    <t>B1A)</t>
  </si>
  <si>
    <t>B1B)</t>
  </si>
  <si>
    <t>B2)</t>
  </si>
  <si>
    <t>Attivita' di cui al D. Lgs. N. 626/1994</t>
  </si>
  <si>
    <t>B3)</t>
  </si>
  <si>
    <t>Attivita' di levata protesti cambiari</t>
  </si>
  <si>
    <t>B4)</t>
  </si>
  <si>
    <t>Attivita' svolte presso altri Enti</t>
  </si>
  <si>
    <t>SCHEDA DI COPERTURA</t>
  </si>
  <si>
    <t>Totale</t>
  </si>
  <si>
    <t>pagine) forma parte integrante del contratto numero</t>
  </si>
  <si>
    <t>La presente scheda di copertura (composta di numero</t>
  </si>
  <si>
    <t>A</t>
  </si>
  <si>
    <t>B2</t>
  </si>
  <si>
    <t>B1A</t>
  </si>
  <si>
    <t>B1B</t>
  </si>
  <si>
    <t>B3</t>
  </si>
  <si>
    <t>sconto %</t>
  </si>
  <si>
    <t>aumento %</t>
  </si>
  <si>
    <t>B4</t>
  </si>
  <si>
    <t>Massimale</t>
  </si>
  <si>
    <t>Cariche prec</t>
  </si>
  <si>
    <t>senza premio</t>
  </si>
  <si>
    <t>Premio complessivo annuo di polizza</t>
  </si>
  <si>
    <t>Data</t>
  </si>
  <si>
    <t xml:space="preserve">Il Lloyd's Correspondent              </t>
  </si>
  <si>
    <t xml:space="preserve">Il Contraente                 </t>
  </si>
  <si>
    <t>escluso</t>
  </si>
  <si>
    <t>compreso</t>
  </si>
  <si>
    <t>Carica o funzione:</t>
  </si>
  <si>
    <t>Compreso / escluso</t>
  </si>
  <si>
    <t xml:space="preserve"> </t>
  </si>
  <si>
    <t>1^</t>
  </si>
  <si>
    <t>soluzione</t>
  </si>
  <si>
    <t>2^</t>
  </si>
  <si>
    <t>3^</t>
  </si>
  <si>
    <t>aumento</t>
  </si>
  <si>
    <t>Scoperto (cfr. lett. a), punto A.4):</t>
  </si>
  <si>
    <t>Massimo risarcimento (cfr. lett. b), punto A.4):</t>
  </si>
  <si>
    <t>si</t>
  </si>
  <si>
    <t>sconto</t>
  </si>
  <si>
    <t>no</t>
  </si>
  <si>
    <t>-</t>
  </si>
  <si>
    <t>Periodo di efficacia (cfr. punto A.2):</t>
  </si>
  <si>
    <t>Premio complessivo annuo netto</t>
  </si>
  <si>
    <t>Euro</t>
  </si>
  <si>
    <t>Accessori</t>
  </si>
  <si>
    <t>%</t>
  </si>
  <si>
    <t>Premio complessivo annuo imponibile</t>
  </si>
  <si>
    <t>Imposte</t>
  </si>
  <si>
    <t>Euro.</t>
  </si>
  <si>
    <t>Premio annuo netto</t>
  </si>
  <si>
    <t xml:space="preserve">     Willis Italia Spa</t>
  </si>
  <si>
    <t xml:space="preserve">Alla data odierna non sono a conoscenza di fatti o circostanze suscettibili di causare o di aver causato danni rientranti nell’oggetto della copertura assicurativa prestata con la presente polizza  </t>
  </si>
  <si>
    <t>Massimale di garanzia  (art. A4)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</si>
</sst>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 ;\-0\ "/>
    <numFmt numFmtId="171" formatCode="d\ mmmm\ yyyy"/>
    <numFmt numFmtId="172" formatCode="#,##0.00_ ;\-#,##0.00\ "/>
    <numFmt numFmtId="173" formatCode="00000"/>
  </numFmts>
  <fonts count="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9"/>
      <name val="Times New Roman"/>
      <family val="1"/>
    </font>
    <font>
      <sz val="9"/>
      <color indexed="42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1" fontId="1" fillId="0" borderId="0" xfId="16" applyFont="1" applyAlignment="1">
      <alignment/>
    </xf>
    <xf numFmtId="41" fontId="1" fillId="0" borderId="0" xfId="16" applyFont="1" applyAlignment="1">
      <alignment horizontal="right"/>
    </xf>
    <xf numFmtId="41" fontId="1" fillId="0" borderId="0" xfId="16" applyFont="1" applyAlignment="1">
      <alignment horizontal="center"/>
    </xf>
    <xf numFmtId="41" fontId="2" fillId="0" borderId="0" xfId="16" applyFont="1" applyAlignment="1">
      <alignment/>
    </xf>
    <xf numFmtId="41" fontId="1" fillId="0" borderId="1" xfId="16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2" xfId="16" applyFont="1" applyBorder="1" applyAlignment="1">
      <alignment/>
    </xf>
    <xf numFmtId="41" fontId="2" fillId="0" borderId="3" xfId="16" applyFont="1" applyBorder="1" applyAlignment="1">
      <alignment/>
    </xf>
    <xf numFmtId="41" fontId="1" fillId="0" borderId="3" xfId="16" applyFont="1" applyBorder="1" applyAlignment="1">
      <alignment/>
    </xf>
    <xf numFmtId="41" fontId="1" fillId="0" borderId="4" xfId="16" applyFont="1" applyBorder="1" applyAlignment="1">
      <alignment/>
    </xf>
    <xf numFmtId="41" fontId="1" fillId="0" borderId="5" xfId="16" applyFont="1" applyBorder="1" applyAlignment="1">
      <alignment/>
    </xf>
    <xf numFmtId="41" fontId="1" fillId="0" borderId="6" xfId="16" applyFont="1" applyBorder="1" applyAlignment="1">
      <alignment/>
    </xf>
    <xf numFmtId="41" fontId="1" fillId="0" borderId="7" xfId="16" applyFont="1" applyBorder="1" applyAlignment="1">
      <alignment/>
    </xf>
    <xf numFmtId="41" fontId="3" fillId="0" borderId="7" xfId="16" applyFont="1" applyBorder="1" applyAlignment="1">
      <alignment/>
    </xf>
    <xf numFmtId="41" fontId="1" fillId="0" borderId="8" xfId="16" applyFont="1" applyBorder="1" applyAlignment="1">
      <alignment/>
    </xf>
    <xf numFmtId="41" fontId="3" fillId="0" borderId="3" xfId="16" applyFont="1" applyBorder="1" applyAlignment="1">
      <alignment/>
    </xf>
    <xf numFmtId="41" fontId="2" fillId="0" borderId="2" xfId="16" applyFont="1" applyBorder="1" applyAlignment="1">
      <alignment/>
    </xf>
    <xf numFmtId="41" fontId="2" fillId="0" borderId="0" xfId="16" applyFont="1" applyAlignment="1">
      <alignment horizontal="right"/>
    </xf>
    <xf numFmtId="41" fontId="1" fillId="0" borderId="0" xfId="16" applyFont="1" applyAlignment="1">
      <alignment horizontal="left"/>
    </xf>
    <xf numFmtId="9" fontId="1" fillId="0" borderId="0" xfId="17" applyFont="1" applyAlignment="1">
      <alignment horizontal="right"/>
    </xf>
    <xf numFmtId="41" fontId="2" fillId="0" borderId="0" xfId="16" applyFont="1" applyBorder="1" applyAlignment="1">
      <alignment horizontal="right"/>
    </xf>
    <xf numFmtId="41" fontId="1" fillId="2" borderId="0" xfId="16" applyFont="1" applyFill="1" applyAlignment="1">
      <alignment/>
    </xf>
    <xf numFmtId="41" fontId="1" fillId="3" borderId="0" xfId="16" applyFont="1" applyFill="1" applyAlignment="1">
      <alignment/>
    </xf>
    <xf numFmtId="41" fontId="1" fillId="3" borderId="3" xfId="16" applyFont="1" applyFill="1" applyBorder="1" applyAlignment="1">
      <alignment/>
    </xf>
    <xf numFmtId="41" fontId="1" fillId="0" borderId="0" xfId="16" applyFont="1" applyFill="1" applyAlignment="1">
      <alignment/>
    </xf>
    <xf numFmtId="41" fontId="1" fillId="3" borderId="4" xfId="16" applyFont="1" applyFill="1" applyBorder="1" applyAlignment="1">
      <alignment/>
    </xf>
    <xf numFmtId="41" fontId="5" fillId="0" borderId="2" xfId="16" applyFont="1" applyFill="1" applyBorder="1" applyAlignment="1">
      <alignment horizontal="center"/>
    </xf>
    <xf numFmtId="41" fontId="5" fillId="0" borderId="3" xfId="16" applyFont="1" applyFill="1" applyBorder="1" applyAlignment="1">
      <alignment horizontal="center"/>
    </xf>
    <xf numFmtId="41" fontId="5" fillId="0" borderId="0" xfId="16" applyFont="1" applyFill="1" applyAlignment="1">
      <alignment horizontal="center"/>
    </xf>
    <xf numFmtId="41" fontId="1" fillId="0" borderId="0" xfId="16" applyFont="1" applyAlignment="1" quotePrefix="1">
      <alignment/>
    </xf>
    <xf numFmtId="41" fontId="2" fillId="0" borderId="0" xfId="16" applyFont="1" applyFill="1" applyAlignment="1">
      <alignment/>
    </xf>
    <xf numFmtId="41" fontId="2" fillId="0" borderId="1" xfId="16" applyFont="1" applyBorder="1" applyAlignment="1">
      <alignment horizontal="left"/>
    </xf>
    <xf numFmtId="41" fontId="2" fillId="0" borderId="1" xfId="16" applyFont="1" applyBorder="1" applyAlignment="1" quotePrefix="1">
      <alignment/>
    </xf>
    <xf numFmtId="41" fontId="2" fillId="0" borderId="1" xfId="16" applyFont="1" applyBorder="1" applyAlignment="1">
      <alignment/>
    </xf>
    <xf numFmtId="41" fontId="2" fillId="0" borderId="0" xfId="16" applyFont="1" applyBorder="1" applyAlignment="1" quotePrefix="1">
      <alignment/>
    </xf>
    <xf numFmtId="41" fontId="2" fillId="0" borderId="0" xfId="16" applyFont="1" applyBorder="1" applyAlignment="1">
      <alignment/>
    </xf>
    <xf numFmtId="41" fontId="2" fillId="0" borderId="3" xfId="16" applyFont="1" applyBorder="1" applyAlignment="1" quotePrefix="1">
      <alignment/>
    </xf>
    <xf numFmtId="41" fontId="1" fillId="0" borderId="1" xfId="16" applyFont="1" applyBorder="1" applyAlignment="1" quotePrefix="1">
      <alignment/>
    </xf>
    <xf numFmtId="41" fontId="2" fillId="2" borderId="1" xfId="16" applyFont="1" applyFill="1" applyBorder="1" applyAlignment="1">
      <alignment horizontal="right"/>
    </xf>
    <xf numFmtId="41" fontId="2" fillId="2" borderId="0" xfId="16" applyFont="1" applyFill="1" applyBorder="1" applyAlignment="1">
      <alignment horizontal="right"/>
    </xf>
    <xf numFmtId="41" fontId="2" fillId="2" borderId="3" xfId="16" applyFont="1" applyFill="1" applyBorder="1" applyAlignment="1">
      <alignment horizontal="right"/>
    </xf>
    <xf numFmtId="41" fontId="2" fillId="0" borderId="7" xfId="16" applyFont="1" applyBorder="1" applyAlignment="1">
      <alignment/>
    </xf>
    <xf numFmtId="41" fontId="2" fillId="0" borderId="0" xfId="16" applyFont="1" applyFill="1" applyBorder="1" applyAlignment="1">
      <alignment horizontal="right"/>
    </xf>
    <xf numFmtId="41" fontId="2" fillId="0" borderId="9" xfId="16" applyFont="1" applyBorder="1" applyAlignment="1">
      <alignment/>
    </xf>
    <xf numFmtId="41" fontId="2" fillId="2" borderId="1" xfId="16" applyFont="1" applyFill="1" applyBorder="1" applyAlignment="1">
      <alignment/>
    </xf>
    <xf numFmtId="43" fontId="2" fillId="2" borderId="1" xfId="16" applyNumberFormat="1" applyFont="1" applyFill="1" applyBorder="1" applyAlignment="1">
      <alignment/>
    </xf>
    <xf numFmtId="172" fontId="1" fillId="0" borderId="0" xfId="16" applyNumberFormat="1" applyFont="1" applyAlignment="1">
      <alignment/>
    </xf>
    <xf numFmtId="172" fontId="1" fillId="0" borderId="0" xfId="16" applyNumberFormat="1" applyFont="1" applyAlignment="1">
      <alignment horizontal="right"/>
    </xf>
    <xf numFmtId="43" fontId="1" fillId="0" borderId="0" xfId="16" applyNumberFormat="1" applyFont="1" applyAlignment="1">
      <alignment horizontal="right"/>
    </xf>
    <xf numFmtId="43" fontId="1" fillId="0" borderId="0" xfId="16" applyNumberFormat="1" applyFont="1" applyFill="1" applyBorder="1" applyAlignment="1">
      <alignment horizontal="right"/>
    </xf>
    <xf numFmtId="43" fontId="1" fillId="0" borderId="0" xfId="16" applyNumberFormat="1" applyFont="1" applyBorder="1" applyAlignment="1">
      <alignment horizontal="right"/>
    </xf>
    <xf numFmtId="43" fontId="2" fillId="0" borderId="7" xfId="16" applyNumberFormat="1" applyFont="1" applyBorder="1" applyAlignment="1">
      <alignment horizontal="right"/>
    </xf>
    <xf numFmtId="43" fontId="4" fillId="0" borderId="2" xfId="16" applyNumberFormat="1" applyFont="1" applyBorder="1" applyAlignment="1">
      <alignment horizontal="right"/>
    </xf>
    <xf numFmtId="43" fontId="4" fillId="0" borderId="3" xfId="16" applyNumberFormat="1" applyFont="1" applyBorder="1" applyAlignment="1">
      <alignment horizontal="right"/>
    </xf>
    <xf numFmtId="43" fontId="1" fillId="0" borderId="3" xfId="16" applyNumberFormat="1" applyFont="1" applyBorder="1" applyAlignment="1">
      <alignment horizontal="right"/>
    </xf>
    <xf numFmtId="43" fontId="2" fillId="0" borderId="8" xfId="16" applyNumberFormat="1" applyFont="1" applyBorder="1" applyAlignment="1">
      <alignment horizontal="right"/>
    </xf>
    <xf numFmtId="43" fontId="1" fillId="0" borderId="1" xfId="16" applyNumberFormat="1" applyFont="1" applyBorder="1" applyAlignment="1">
      <alignment horizontal="right"/>
    </xf>
    <xf numFmtId="43" fontId="2" fillId="0" borderId="3" xfId="16" applyNumberFormat="1" applyFont="1" applyBorder="1" applyAlignment="1">
      <alignment horizontal="right"/>
    </xf>
    <xf numFmtId="43" fontId="2" fillId="0" borderId="0" xfId="16" applyNumberFormat="1" applyFont="1" applyBorder="1" applyAlignment="1">
      <alignment horizontal="right"/>
    </xf>
    <xf numFmtId="43" fontId="2" fillId="0" borderId="1" xfId="16" applyNumberFormat="1" applyFont="1" applyBorder="1" applyAlignment="1">
      <alignment horizontal="right"/>
    </xf>
    <xf numFmtId="43" fontId="1" fillId="0" borderId="0" xfId="16" applyNumberFormat="1" applyFont="1" applyAlignment="1">
      <alignment/>
    </xf>
    <xf numFmtId="43" fontId="2" fillId="0" borderId="10" xfId="16" applyNumberFormat="1" applyFont="1" applyBorder="1" applyAlignment="1">
      <alignment horizontal="right"/>
    </xf>
    <xf numFmtId="43" fontId="1" fillId="0" borderId="4" xfId="16" applyNumberFormat="1" applyFont="1" applyBorder="1" applyAlignment="1">
      <alignment horizontal="right"/>
    </xf>
    <xf numFmtId="43" fontId="2" fillId="0" borderId="11" xfId="16" applyNumberFormat="1" applyFont="1" applyBorder="1" applyAlignment="1">
      <alignment horizontal="right"/>
    </xf>
    <xf numFmtId="43" fontId="1" fillId="0" borderId="1" xfId="16" applyNumberFormat="1" applyFont="1" applyBorder="1" applyAlignment="1" quotePrefix="1">
      <alignment horizontal="right"/>
    </xf>
    <xf numFmtId="43" fontId="1" fillId="0" borderId="0" xfId="16" applyNumberFormat="1" applyFont="1" applyBorder="1" applyAlignment="1" quotePrefix="1">
      <alignment horizontal="right"/>
    </xf>
    <xf numFmtId="43" fontId="1" fillId="0" borderId="0" xfId="17" applyNumberFormat="1" applyFont="1" applyAlignment="1">
      <alignment horizontal="right"/>
    </xf>
    <xf numFmtId="0" fontId="1" fillId="2" borderId="0" xfId="16" applyNumberFormat="1" applyFont="1" applyFill="1" applyAlignment="1">
      <alignment horizontal="left"/>
    </xf>
    <xf numFmtId="43" fontId="2" fillId="2" borderId="0" xfId="16" applyNumberFormat="1" applyFont="1" applyFill="1" applyAlignment="1">
      <alignment/>
    </xf>
    <xf numFmtId="173" fontId="1" fillId="0" borderId="0" xfId="16" applyNumberFormat="1" applyFont="1" applyAlignment="1">
      <alignment wrapText="1"/>
    </xf>
    <xf numFmtId="173" fontId="0" fillId="0" borderId="0" xfId="0" applyNumberFormat="1" applyAlignment="1">
      <alignment wrapText="1"/>
    </xf>
    <xf numFmtId="41" fontId="1" fillId="3" borderId="0" xfId="16" applyFont="1" applyFill="1" applyBorder="1" applyAlignment="1">
      <alignment horizontal="left"/>
    </xf>
    <xf numFmtId="171" fontId="1" fillId="3" borderId="0" xfId="16" applyNumberFormat="1" applyFont="1" applyFill="1" applyBorder="1" applyAlignment="1">
      <alignment horizontal="center"/>
    </xf>
    <xf numFmtId="43" fontId="2" fillId="0" borderId="2" xfId="16" applyNumberFormat="1" applyFont="1" applyBorder="1" applyAlignment="1">
      <alignment horizontal="center"/>
    </xf>
    <xf numFmtId="43" fontId="2" fillId="0" borderId="4" xfId="16" applyNumberFormat="1" applyFont="1" applyBorder="1" applyAlignment="1">
      <alignment horizontal="center"/>
    </xf>
    <xf numFmtId="173" fontId="1" fillId="0" borderId="0" xfId="16" applyNumberFormat="1" applyFont="1" applyAlignment="1">
      <alignment horizontal="right"/>
    </xf>
    <xf numFmtId="173" fontId="6" fillId="0" borderId="0" xfId="16" applyNumberFormat="1" applyFont="1" applyAlignment="1">
      <alignment horizontal="center"/>
    </xf>
    <xf numFmtId="173" fontId="2" fillId="0" borderId="0" xfId="16" applyNumberFormat="1" applyFont="1" applyAlignment="1">
      <alignment horizontal="center"/>
    </xf>
    <xf numFmtId="41" fontId="2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85" zoomScaleNormal="85" workbookViewId="0" topLeftCell="A1">
      <selection activeCell="L1" sqref="L1:U16384"/>
    </sheetView>
  </sheetViews>
  <sheetFormatPr defaultColWidth="9.140625" defaultRowHeight="12" customHeight="1"/>
  <cols>
    <col min="1" max="1" width="2.8515625" style="1" customWidth="1"/>
    <col min="2" max="2" width="3.7109375" style="1" customWidth="1"/>
    <col min="3" max="3" width="4.7109375" style="1" customWidth="1"/>
    <col min="4" max="4" width="8.28125" style="1" customWidth="1"/>
    <col min="5" max="5" width="2.8515625" style="1" customWidth="1"/>
    <col min="6" max="6" width="15.140625" style="1" customWidth="1"/>
    <col min="7" max="7" width="4.28125" style="1" customWidth="1"/>
    <col min="8" max="8" width="14.140625" style="1" customWidth="1"/>
    <col min="9" max="9" width="11.421875" style="1" customWidth="1"/>
    <col min="10" max="10" width="13.8515625" style="50" customWidth="1"/>
    <col min="11" max="11" width="12.28125" style="50" customWidth="1"/>
    <col min="12" max="12" width="14.421875" style="2" hidden="1" customWidth="1"/>
    <col min="13" max="13" width="7.57421875" style="2" hidden="1" customWidth="1"/>
    <col min="14" max="14" width="6.8515625" style="1" hidden="1" customWidth="1"/>
    <col min="15" max="15" width="6.421875" style="1" hidden="1" customWidth="1"/>
    <col min="16" max="16" width="6.8515625" style="1" hidden="1" customWidth="1"/>
    <col min="17" max="17" width="5.28125" style="1" hidden="1" customWidth="1"/>
    <col min="18" max="18" width="4.00390625" style="1" hidden="1" customWidth="1"/>
    <col min="19" max="19" width="5.57421875" style="1" hidden="1" customWidth="1"/>
    <col min="20" max="21" width="4.7109375" style="2" hidden="1" customWidth="1"/>
    <col min="22" max="22" width="5.57421875" style="1" customWidth="1"/>
    <col min="23" max="16384" width="4.7109375" style="1" customWidth="1"/>
  </cols>
  <sheetData>
    <row r="1" ht="12" customHeight="1">
      <c r="M1" s="2" t="s">
        <v>38</v>
      </c>
    </row>
    <row r="5" spans="7:20" ht="12" customHeight="1">
      <c r="G5" s="1" t="s">
        <v>15</v>
      </c>
      <c r="L5" s="2" t="s">
        <v>27</v>
      </c>
      <c r="M5" s="2" t="s">
        <v>19</v>
      </c>
      <c r="N5" s="2" t="s">
        <v>21</v>
      </c>
      <c r="O5" s="2" t="s">
        <v>22</v>
      </c>
      <c r="P5" s="2" t="s">
        <v>20</v>
      </c>
      <c r="Q5" s="2" t="s">
        <v>23</v>
      </c>
      <c r="R5" s="2" t="s">
        <v>26</v>
      </c>
      <c r="S5" s="2"/>
      <c r="T5" s="1" t="s">
        <v>28</v>
      </c>
    </row>
    <row r="6" spans="12:20" ht="12" customHeight="1">
      <c r="L6" s="62">
        <v>250000</v>
      </c>
      <c r="M6" s="48">
        <v>250</v>
      </c>
      <c r="N6" s="48">
        <v>171</v>
      </c>
      <c r="O6" s="48">
        <v>34</v>
      </c>
      <c r="P6" s="48">
        <v>26</v>
      </c>
      <c r="Q6" s="48">
        <v>0</v>
      </c>
      <c r="R6" s="49">
        <v>0</v>
      </c>
      <c r="S6" s="49">
        <v>213</v>
      </c>
      <c r="T6" s="48">
        <v>0</v>
      </c>
    </row>
    <row r="7" spans="1:20" ht="12" customHeight="1">
      <c r="A7" s="1" t="s">
        <v>18</v>
      </c>
      <c r="G7" s="3">
        <v>1</v>
      </c>
      <c r="H7" s="1" t="s">
        <v>17</v>
      </c>
      <c r="K7" s="69" t="s">
        <v>38</v>
      </c>
      <c r="L7" s="62">
        <v>400000</v>
      </c>
      <c r="M7" s="48">
        <v>282</v>
      </c>
      <c r="N7" s="48">
        <v>235</v>
      </c>
      <c r="O7" s="48">
        <v>43</v>
      </c>
      <c r="P7" s="48">
        <v>34</v>
      </c>
      <c r="Q7" s="48">
        <v>0</v>
      </c>
      <c r="R7" s="49">
        <v>0</v>
      </c>
      <c r="S7" s="49">
        <v>213</v>
      </c>
      <c r="T7" s="48">
        <v>0</v>
      </c>
    </row>
    <row r="8" spans="12:20" ht="12" customHeight="1">
      <c r="L8" s="62">
        <v>500000</v>
      </c>
      <c r="M8" s="48">
        <v>313</v>
      </c>
      <c r="N8" s="48">
        <v>299</v>
      </c>
      <c r="O8" s="48">
        <v>64</v>
      </c>
      <c r="P8" s="48">
        <v>43</v>
      </c>
      <c r="Q8" s="48">
        <v>0</v>
      </c>
      <c r="R8" s="49">
        <v>0</v>
      </c>
      <c r="S8" s="49">
        <v>213</v>
      </c>
      <c r="T8" s="48">
        <v>0</v>
      </c>
    </row>
    <row r="9" spans="1:20" ht="12" customHeight="1">
      <c r="A9" s="4" t="s">
        <v>38</v>
      </c>
      <c r="B9" s="4"/>
      <c r="C9" s="4"/>
      <c r="D9" s="4"/>
      <c r="E9" s="4"/>
      <c r="F9" s="4"/>
      <c r="G9" s="4" t="s">
        <v>38</v>
      </c>
      <c r="H9" s="32" t="s">
        <v>38</v>
      </c>
      <c r="L9" s="62">
        <v>1000000</v>
      </c>
      <c r="M9" s="48">
        <v>450</v>
      </c>
      <c r="N9" s="48">
        <v>426</v>
      </c>
      <c r="O9" s="48">
        <v>85</v>
      </c>
      <c r="P9" s="48">
        <v>64</v>
      </c>
      <c r="Q9" s="48">
        <v>0</v>
      </c>
      <c r="R9" s="49">
        <v>0</v>
      </c>
      <c r="S9" s="49">
        <v>213</v>
      </c>
      <c r="T9" s="48">
        <v>0</v>
      </c>
    </row>
    <row r="10" spans="1:20" ht="12" customHeight="1">
      <c r="A10" s="4"/>
      <c r="B10" s="4"/>
      <c r="C10" s="4"/>
      <c r="D10" s="4"/>
      <c r="E10" s="4"/>
      <c r="F10" s="4"/>
      <c r="G10" s="4"/>
      <c r="H10" s="4"/>
      <c r="L10" s="62">
        <v>1500000</v>
      </c>
      <c r="M10" s="48">
        <v>557</v>
      </c>
      <c r="N10" s="48">
        <v>553</v>
      </c>
      <c r="O10" s="48">
        <v>107</v>
      </c>
      <c r="P10" s="48">
        <v>85</v>
      </c>
      <c r="Q10" s="48">
        <v>0</v>
      </c>
      <c r="R10" s="49">
        <v>0</v>
      </c>
      <c r="S10" s="49">
        <v>213</v>
      </c>
      <c r="T10" s="48">
        <v>0</v>
      </c>
    </row>
    <row r="11" spans="1:20" ht="12" customHeight="1">
      <c r="A11" s="4" t="s">
        <v>61</v>
      </c>
      <c r="B11" s="4"/>
      <c r="C11" s="4"/>
      <c r="D11" s="4"/>
      <c r="E11" s="4"/>
      <c r="F11" s="4"/>
      <c r="G11" s="4" t="s">
        <v>57</v>
      </c>
      <c r="H11" s="70" t="s">
        <v>38</v>
      </c>
      <c r="L11" s="62">
        <v>2000000</v>
      </c>
      <c r="M11" s="48">
        <v>800</v>
      </c>
      <c r="N11" s="48">
        <v>703</v>
      </c>
      <c r="O11" s="48">
        <v>139</v>
      </c>
      <c r="P11" s="48">
        <v>107</v>
      </c>
      <c r="Q11" s="48">
        <v>0</v>
      </c>
      <c r="R11" s="49">
        <v>0</v>
      </c>
      <c r="S11" s="49">
        <v>213</v>
      </c>
      <c r="T11" s="48">
        <v>0</v>
      </c>
    </row>
    <row r="12" spans="10:20" ht="12" customHeight="1">
      <c r="J12" s="51"/>
      <c r="K12" s="51"/>
      <c r="L12" s="62">
        <v>2500000</v>
      </c>
      <c r="M12" s="48">
        <v>885</v>
      </c>
      <c r="N12" s="48">
        <v>852</v>
      </c>
      <c r="O12" s="48">
        <v>171</v>
      </c>
      <c r="P12" s="48">
        <v>128</v>
      </c>
      <c r="Q12" s="48">
        <v>0</v>
      </c>
      <c r="R12" s="49">
        <v>0</v>
      </c>
      <c r="S12" s="49">
        <v>213</v>
      </c>
      <c r="T12" s="48">
        <v>0</v>
      </c>
    </row>
    <row r="13" spans="1:20" ht="12" customHeight="1">
      <c r="A13" s="4" t="s">
        <v>36</v>
      </c>
      <c r="E13" s="73" t="s">
        <v>38</v>
      </c>
      <c r="F13" s="73"/>
      <c r="G13" s="73"/>
      <c r="H13" s="73"/>
      <c r="I13" s="73"/>
      <c r="J13" s="73"/>
      <c r="K13" s="73"/>
      <c r="L13" s="1"/>
      <c r="M13" s="1"/>
      <c r="T13" s="1"/>
    </row>
    <row r="15" spans="1:13" ht="12" customHeight="1">
      <c r="A15" s="8"/>
      <c r="B15" s="9" t="s">
        <v>0</v>
      </c>
      <c r="C15" s="10"/>
      <c r="D15" s="10"/>
      <c r="E15" s="10"/>
      <c r="F15" s="11"/>
      <c r="G15" s="8"/>
      <c r="H15" s="9" t="s">
        <v>37</v>
      </c>
      <c r="I15" s="11"/>
      <c r="J15" s="75" t="s">
        <v>58</v>
      </c>
      <c r="K15" s="76"/>
      <c r="L15" s="22"/>
      <c r="M15" s="22"/>
    </row>
    <row r="16" spans="1:17" ht="12" customHeight="1">
      <c r="A16" s="12"/>
      <c r="F16" s="6"/>
      <c r="G16" s="10"/>
      <c r="I16" s="10"/>
      <c r="J16" s="53"/>
      <c r="K16" s="57"/>
      <c r="L16" s="2" t="s">
        <v>24</v>
      </c>
      <c r="M16" s="2" t="s">
        <v>25</v>
      </c>
      <c r="Q16" s="1" t="s">
        <v>35</v>
      </c>
    </row>
    <row r="17" spans="1:19" ht="12" customHeight="1">
      <c r="A17" s="8" t="s">
        <v>1</v>
      </c>
      <c r="B17" s="10" t="s">
        <v>4</v>
      </c>
      <c r="C17" s="10"/>
      <c r="D17" s="10"/>
      <c r="E17" s="10"/>
      <c r="F17" s="11"/>
      <c r="G17" s="28">
        <v>1</v>
      </c>
      <c r="H17" s="25" t="str">
        <f>IF(G17=0,Q$17,Q$16)</f>
        <v>compreso</v>
      </c>
      <c r="I17" s="25"/>
      <c r="J17" s="54"/>
      <c r="K17" s="64">
        <f>IF(G17&gt;0,S17,0)</f>
        <v>0</v>
      </c>
      <c r="L17" s="23">
        <v>0</v>
      </c>
      <c r="M17" s="24">
        <v>0</v>
      </c>
      <c r="N17" s="1">
        <f>IF(H11=L$6,M$6,IF(H11=L$7,M$7,IF(H11=L$8,M$8,IF(H11=L$9,M$9,IF(H11=L$10,M$10,IF(H11=L$11,M$11,IF(H11=L$12,M$12,0)))))))</f>
        <v>0</v>
      </c>
      <c r="P17" s="1">
        <f>IF(L17&gt;0,ROUND(N17/100*(100-L17),0),0)</f>
        <v>0</v>
      </c>
      <c r="Q17" s="1" t="s">
        <v>34</v>
      </c>
      <c r="R17" s="1">
        <f>IF(M17&gt;0,ROUND(N17/100*(100+M17),0),0)</f>
        <v>0</v>
      </c>
      <c r="S17" s="1">
        <f>IF((N17+P17+R17)&gt;N17,(P17+R17),N17)</f>
        <v>0</v>
      </c>
    </row>
    <row r="18" spans="1:13" ht="12" customHeight="1">
      <c r="A18" s="12" t="s">
        <v>2</v>
      </c>
      <c r="B18" s="1" t="s">
        <v>5</v>
      </c>
      <c r="F18" s="6"/>
      <c r="G18" s="29"/>
      <c r="J18" s="55"/>
      <c r="K18" s="64"/>
      <c r="L18" s="1"/>
      <c r="M18" s="1"/>
    </row>
    <row r="19" spans="1:19" ht="12" customHeight="1">
      <c r="A19" s="12"/>
      <c r="B19" s="14" t="s">
        <v>3</v>
      </c>
      <c r="C19" s="15" t="s">
        <v>6</v>
      </c>
      <c r="D19" s="14"/>
      <c r="E19" s="13" t="s">
        <v>7</v>
      </c>
      <c r="F19" s="16"/>
      <c r="G19" s="28">
        <v>0</v>
      </c>
      <c r="H19" s="25" t="str">
        <f>IF(G19=0,Q$17,Q$16)</f>
        <v>escluso</v>
      </c>
      <c r="I19" s="25"/>
      <c r="J19" s="54"/>
      <c r="K19" s="64">
        <f>IF(G19&gt;0,S19,0)</f>
        <v>0</v>
      </c>
      <c r="L19" s="23">
        <v>0</v>
      </c>
      <c r="M19" s="24">
        <v>0</v>
      </c>
      <c r="N19" s="1">
        <f>IF(H11=L$6,N$6,IF(H11=L$7,N$7,IF(H11=L$8,N$8,IF(H11=L$9,N$9,IF(H11=L$10,N$10,IF(H11=L$11,N$11,IF(H11=L$12,N$12,0)))))))</f>
        <v>0</v>
      </c>
      <c r="P19" s="1">
        <f>IF(L19&gt;0,ROUND(N19/100*(100-L19),0),0)</f>
        <v>0</v>
      </c>
      <c r="R19" s="1">
        <f>IF(M19&gt;0,ROUND(N19/100*(100+M19),0),0)</f>
        <v>0</v>
      </c>
      <c r="S19" s="1">
        <f>IF((N19+P19+R19)&gt;N19,(P19+R19),N19)</f>
        <v>0</v>
      </c>
    </row>
    <row r="20" spans="1:19" ht="12" customHeight="1">
      <c r="A20" s="12"/>
      <c r="B20" s="5"/>
      <c r="C20" s="5"/>
      <c r="D20" s="5"/>
      <c r="E20" s="8" t="s">
        <v>8</v>
      </c>
      <c r="F20" s="11"/>
      <c r="G20" s="28">
        <v>0</v>
      </c>
      <c r="H20" s="25" t="str">
        <f>IF(G20=0,Q$17,Q$16)</f>
        <v>escluso</v>
      </c>
      <c r="I20" s="24"/>
      <c r="J20" s="54"/>
      <c r="K20" s="64">
        <f>IF(G20&gt;0,S20,0)</f>
        <v>0</v>
      </c>
      <c r="L20" s="23">
        <v>0</v>
      </c>
      <c r="M20" s="24">
        <v>0</v>
      </c>
      <c r="N20" s="1">
        <f>IF(H11=L$6,O$6,IF(H11=L$7,O$7,IF(H11=L$8,O$8,IF(H11=L$9,O$9,IF(H11=L$10,O$10,IF(H11=L$11,O$11,IF(H11=L$12,O$12,0)))))))</f>
        <v>0</v>
      </c>
      <c r="P20" s="1">
        <f>IF(L20&gt;0,ROUND(N20/100*(100-L20),0),0)</f>
        <v>0</v>
      </c>
      <c r="R20" s="1">
        <f>IF(M20&gt;0,ROUND(N20/100*(100+M20),0),0)</f>
        <v>0</v>
      </c>
      <c r="S20" s="1">
        <f>IF((N20+P20+R20)&gt;N20,(P20+R20),N20)</f>
        <v>0</v>
      </c>
    </row>
    <row r="21" spans="1:19" ht="12" customHeight="1">
      <c r="A21" s="12"/>
      <c r="B21" s="10" t="s">
        <v>9</v>
      </c>
      <c r="C21" s="17" t="s">
        <v>10</v>
      </c>
      <c r="D21" s="10"/>
      <c r="E21" s="10"/>
      <c r="F21" s="11"/>
      <c r="G21" s="28">
        <v>0</v>
      </c>
      <c r="H21" s="25" t="str">
        <f>IF(G21=0,Q$17,Q$16)</f>
        <v>escluso</v>
      </c>
      <c r="I21" s="25"/>
      <c r="J21" s="54"/>
      <c r="K21" s="64">
        <f>IF(G21&gt;0,S21,0)</f>
        <v>0</v>
      </c>
      <c r="L21" s="23">
        <v>0</v>
      </c>
      <c r="M21" s="24">
        <v>0</v>
      </c>
      <c r="N21" s="1">
        <f>IF(H11=L$6,P$6,IF(H11=L$7,P$7,IF(H11=L$8,P$8,IF(H11=L$9,P$9,IF(H11=L$10,P$10,IF(H11=L$11,P$11,IF(H11=L$12,P$12,0)))))))</f>
        <v>0</v>
      </c>
      <c r="P21" s="1">
        <f>IF(L21&gt;0,ROUND(N21/100*(100-L21),0),0)</f>
        <v>0</v>
      </c>
      <c r="R21" s="1">
        <f>IF(M21&gt;0,ROUND(N21/100*(100+M21),0),0)</f>
        <v>0</v>
      </c>
      <c r="S21" s="1">
        <f>IF((N21+P21+R21)&gt;N21,(P21+R21),N21)</f>
        <v>0</v>
      </c>
    </row>
    <row r="22" spans="1:20" ht="12" customHeight="1">
      <c r="A22" s="12"/>
      <c r="B22" s="10" t="s">
        <v>11</v>
      </c>
      <c r="C22" s="17" t="s">
        <v>12</v>
      </c>
      <c r="D22" s="10"/>
      <c r="E22" s="10"/>
      <c r="F22" s="11"/>
      <c r="G22" s="30">
        <v>0</v>
      </c>
      <c r="H22" s="25" t="str">
        <f>IF(G22=0,Q$17,Q$16)</f>
        <v>escluso</v>
      </c>
      <c r="I22" s="27"/>
      <c r="J22" s="56"/>
      <c r="K22" s="64">
        <f>IF(G22&gt;0,T22,0)</f>
        <v>0</v>
      </c>
      <c r="L22" s="23">
        <v>0</v>
      </c>
      <c r="M22" s="24">
        <v>0</v>
      </c>
      <c r="N22" s="1">
        <f>IF(H11=L$6,Q$6,IF(H11=L$7,Q$7,IF(H11=L$8,Q$8,IF(H11=L$9,Q$9,IF(H11=L$10,Q$10,IF(H11=L$11,Q$11,IF(H11=L$12,Q$12,0)))))))</f>
        <v>0</v>
      </c>
      <c r="P22" s="1">
        <f>IF(L22&gt;0,ROUND(N22/100*(100-L22),0),0)</f>
        <v>0</v>
      </c>
      <c r="R22" s="1">
        <f>IF(M22&gt;0,ROUND(N22/100*(100+M22),0),0)</f>
        <v>0</v>
      </c>
      <c r="S22" s="1">
        <f>IF((N22+P22+R22)&gt;N22,(P22+R22),N22)</f>
        <v>0</v>
      </c>
      <c r="T22" s="2" t="s">
        <v>29</v>
      </c>
    </row>
    <row r="23" spans="1:19" ht="12" customHeight="1">
      <c r="A23" s="12"/>
      <c r="B23" s="10" t="s">
        <v>13</v>
      </c>
      <c r="C23" s="17" t="s">
        <v>14</v>
      </c>
      <c r="D23" s="10"/>
      <c r="E23" s="10"/>
      <c r="F23" s="11"/>
      <c r="G23" s="28">
        <v>0</v>
      </c>
      <c r="H23" s="25" t="str">
        <f>IF(G23=0,Q$17,Q$16)</f>
        <v>escluso</v>
      </c>
      <c r="I23" s="25"/>
      <c r="J23" s="54"/>
      <c r="K23" s="64">
        <f>IF(G23&gt;0,S23,0)</f>
        <v>0</v>
      </c>
      <c r="L23" s="23">
        <v>0</v>
      </c>
      <c r="M23" s="24">
        <v>0</v>
      </c>
      <c r="N23" s="1">
        <f>IF(H11=L$6,R$6,IF(H11=L$7,R$7,IF(H11=L$8,R$8,IF(H11=L$9,R$9,IF(H11=L$10,R$10,IF(H11=L$11,R$11,IF(H11=L$12,R$12,0)))))))</f>
        <v>0</v>
      </c>
      <c r="P23" s="1">
        <f>IF(L23&gt;0,ROUND(N23/100*(100-L23),0),0)</f>
        <v>0</v>
      </c>
      <c r="R23" s="1">
        <f>IF(M23&gt;0,ROUND(N23/100*(100+M23),0),0)</f>
        <v>0</v>
      </c>
      <c r="S23" s="1">
        <f>IF((N23+P23+R23)&gt;N23,(P23+R23),N23)</f>
        <v>0</v>
      </c>
    </row>
    <row r="24" spans="1:21" s="4" customFormat="1" ht="12" customHeight="1">
      <c r="A24" s="37" t="s">
        <v>38</v>
      </c>
      <c r="B24" s="43"/>
      <c r="C24" s="43"/>
      <c r="D24" s="43"/>
      <c r="E24" s="43"/>
      <c r="F24" s="43"/>
      <c r="G24" s="43"/>
      <c r="H24" s="43"/>
      <c r="I24" s="43"/>
      <c r="J24" s="57" t="s">
        <v>57</v>
      </c>
      <c r="K24" s="65">
        <f>SUM(K17:K23)</f>
        <v>0</v>
      </c>
      <c r="L24" s="22"/>
      <c r="M24" s="22"/>
      <c r="T24" s="19"/>
      <c r="U24" s="19"/>
    </row>
    <row r="25" spans="12:13" ht="12" customHeight="1">
      <c r="L25" s="2" t="s">
        <v>24</v>
      </c>
      <c r="M25" s="2" t="s">
        <v>25</v>
      </c>
    </row>
    <row r="26" spans="1:13" ht="12" customHeight="1">
      <c r="A26" s="33" t="s">
        <v>50</v>
      </c>
      <c r="B26" s="5"/>
      <c r="C26" s="5"/>
      <c r="D26" s="5"/>
      <c r="E26" s="5"/>
      <c r="F26" s="5"/>
      <c r="G26" s="34" t="s">
        <v>39</v>
      </c>
      <c r="H26" s="35" t="s">
        <v>40</v>
      </c>
      <c r="I26" s="40" t="s">
        <v>48</v>
      </c>
      <c r="J26" s="58"/>
      <c r="K26" s="66" t="s">
        <v>49</v>
      </c>
      <c r="L26" s="26" t="s">
        <v>38</v>
      </c>
      <c r="M26" s="26" t="s">
        <v>38</v>
      </c>
    </row>
    <row r="27" spans="7:13" ht="12" customHeight="1">
      <c r="G27" s="36" t="s">
        <v>41</v>
      </c>
      <c r="H27" s="37" t="s">
        <v>40</v>
      </c>
      <c r="I27" s="41" t="s">
        <v>48</v>
      </c>
      <c r="J27" s="52"/>
      <c r="K27" s="67" t="s">
        <v>49</v>
      </c>
      <c r="L27" s="1"/>
      <c r="M27" s="1"/>
    </row>
    <row r="28" spans="7:14" ht="12" customHeight="1">
      <c r="G28" s="38" t="s">
        <v>42</v>
      </c>
      <c r="H28" s="9" t="s">
        <v>40</v>
      </c>
      <c r="I28" s="42" t="s">
        <v>48</v>
      </c>
      <c r="J28" s="59" t="s">
        <v>43</v>
      </c>
      <c r="K28" s="56">
        <f>IF(I28=$N$28,$K$24*M28%,0)</f>
        <v>0</v>
      </c>
      <c r="L28" s="26" t="s">
        <v>38</v>
      </c>
      <c r="M28" s="24">
        <v>20</v>
      </c>
      <c r="N28" s="1" t="s">
        <v>46</v>
      </c>
    </row>
    <row r="29" spans="7:13" ht="12" customHeight="1">
      <c r="G29" s="36"/>
      <c r="H29" s="37"/>
      <c r="I29" s="44"/>
      <c r="J29" s="60"/>
      <c r="K29" s="52"/>
      <c r="L29" s="26"/>
      <c r="M29" s="24"/>
    </row>
    <row r="30" spans="1:13" ht="12" customHeight="1">
      <c r="A30" s="18" t="s">
        <v>16</v>
      </c>
      <c r="B30" s="9"/>
      <c r="C30" s="9"/>
      <c r="D30" s="9"/>
      <c r="E30" s="9"/>
      <c r="F30" s="9"/>
      <c r="G30" s="9"/>
      <c r="H30" s="9"/>
      <c r="I30" s="9"/>
      <c r="J30" s="59" t="s">
        <v>57</v>
      </c>
      <c r="K30" s="65">
        <f>SUM(K24:K28)</f>
        <v>0</v>
      </c>
      <c r="L30" s="26" t="s">
        <v>38</v>
      </c>
      <c r="M30" s="26" t="s">
        <v>38</v>
      </c>
    </row>
    <row r="31" spans="1:13" ht="12" customHeight="1">
      <c r="A31" s="35"/>
      <c r="B31" s="35"/>
      <c r="C31" s="35"/>
      <c r="D31" s="35"/>
      <c r="E31" s="35"/>
      <c r="F31" s="35"/>
      <c r="G31" s="35"/>
      <c r="H31" s="35"/>
      <c r="I31" s="35"/>
      <c r="J31" s="61"/>
      <c r="K31" s="61"/>
      <c r="L31" s="26"/>
      <c r="M31" s="26"/>
    </row>
    <row r="32" spans="1:13" ht="12" customHeight="1">
      <c r="A32" s="35" t="s">
        <v>44</v>
      </c>
      <c r="B32" s="5"/>
      <c r="C32" s="5"/>
      <c r="D32" s="5"/>
      <c r="E32" s="5"/>
      <c r="F32" s="5"/>
      <c r="G32" s="39"/>
      <c r="H32" s="5"/>
      <c r="I32" s="40" t="s">
        <v>48</v>
      </c>
      <c r="J32" s="61" t="s">
        <v>47</v>
      </c>
      <c r="K32" s="58">
        <f>IF(I32=$N$28,-$K$30*L32%,0)</f>
        <v>0</v>
      </c>
      <c r="L32" s="23">
        <v>10</v>
      </c>
      <c r="M32" s="26" t="s">
        <v>38</v>
      </c>
    </row>
    <row r="33" spans="7:13" ht="12" customHeight="1">
      <c r="G33" s="31"/>
      <c r="J33" s="62"/>
      <c r="L33" s="26" t="s">
        <v>38</v>
      </c>
      <c r="M33" s="26" t="s">
        <v>38</v>
      </c>
    </row>
    <row r="34" spans="1:13" ht="12" customHeight="1">
      <c r="A34" s="35" t="s">
        <v>45</v>
      </c>
      <c r="B34" s="5"/>
      <c r="C34" s="5"/>
      <c r="D34" s="5"/>
      <c r="E34" s="5"/>
      <c r="F34" s="5"/>
      <c r="G34" s="39"/>
      <c r="H34" s="5"/>
      <c r="I34" s="40" t="s">
        <v>48</v>
      </c>
      <c r="J34" s="61" t="s">
        <v>47</v>
      </c>
      <c r="K34" s="58">
        <f>IF(I34=$N$28,-$K$30*L34%,0)</f>
        <v>0</v>
      </c>
      <c r="L34" s="23">
        <v>10</v>
      </c>
      <c r="M34" s="26" t="s">
        <v>38</v>
      </c>
    </row>
    <row r="35" spans="7:13" ht="12" customHeight="1">
      <c r="G35" s="31"/>
      <c r="L35" s="26" t="s">
        <v>38</v>
      </c>
      <c r="M35" s="26" t="s">
        <v>38</v>
      </c>
    </row>
    <row r="36" spans="1:13" ht="12" customHeight="1">
      <c r="A36" s="45" t="s">
        <v>51</v>
      </c>
      <c r="B36" s="35"/>
      <c r="C36" s="35"/>
      <c r="D36" s="35"/>
      <c r="E36" s="35"/>
      <c r="F36" s="35"/>
      <c r="G36" s="35"/>
      <c r="H36" s="35"/>
      <c r="I36" s="35"/>
      <c r="J36" s="63" t="s">
        <v>52</v>
      </c>
      <c r="K36" s="65">
        <f>K30+K32+K34</f>
        <v>0</v>
      </c>
      <c r="L36" s="26"/>
      <c r="M36" s="26"/>
    </row>
    <row r="37" spans="12:13" ht="12" customHeight="1">
      <c r="L37" s="26"/>
      <c r="M37" s="26"/>
    </row>
    <row r="38" spans="1:13" ht="12" customHeight="1">
      <c r="A38" s="45" t="s">
        <v>53</v>
      </c>
      <c r="B38" s="35"/>
      <c r="C38" s="35"/>
      <c r="D38" s="35"/>
      <c r="E38" s="35"/>
      <c r="F38" s="35"/>
      <c r="G38" s="35"/>
      <c r="H38" s="46"/>
      <c r="I38" s="35" t="s">
        <v>54</v>
      </c>
      <c r="J38" s="63" t="s">
        <v>52</v>
      </c>
      <c r="K38" s="65">
        <f>K36*H38%</f>
        <v>0</v>
      </c>
      <c r="L38" s="26"/>
      <c r="M38" s="26"/>
    </row>
    <row r="39" spans="12:13" ht="12" customHeight="1">
      <c r="L39" s="26"/>
      <c r="M39" s="26"/>
    </row>
    <row r="40" spans="1:13" ht="12" customHeight="1">
      <c r="A40" s="45" t="s">
        <v>55</v>
      </c>
      <c r="B40" s="35"/>
      <c r="C40" s="35"/>
      <c r="D40" s="35"/>
      <c r="E40" s="35"/>
      <c r="F40" s="35"/>
      <c r="G40" s="35"/>
      <c r="H40" s="35"/>
      <c r="I40" s="35"/>
      <c r="J40" s="63" t="s">
        <v>52</v>
      </c>
      <c r="K40" s="65">
        <f>K36+K38</f>
        <v>0</v>
      </c>
      <c r="L40" s="26"/>
      <c r="M40" s="26"/>
    </row>
    <row r="41" spans="12:13" ht="12" customHeight="1">
      <c r="L41" s="26"/>
      <c r="M41" s="26"/>
    </row>
    <row r="42" spans="1:13" ht="12" customHeight="1">
      <c r="A42" s="45" t="s">
        <v>56</v>
      </c>
      <c r="B42" s="35"/>
      <c r="C42" s="35"/>
      <c r="D42" s="35"/>
      <c r="E42" s="35"/>
      <c r="F42" s="35"/>
      <c r="G42" s="35"/>
      <c r="H42" s="47">
        <v>21.35</v>
      </c>
      <c r="I42" s="35" t="s">
        <v>54</v>
      </c>
      <c r="J42" s="63" t="s">
        <v>52</v>
      </c>
      <c r="K42" s="65">
        <f>K40*H42%</f>
        <v>0</v>
      </c>
      <c r="L42" s="26"/>
      <c r="M42" s="26"/>
    </row>
    <row r="43" spans="12:13" ht="12" customHeight="1">
      <c r="L43" s="26"/>
      <c r="M43" s="26"/>
    </row>
    <row r="44" spans="1:13" ht="12" customHeight="1">
      <c r="A44" s="18" t="s">
        <v>30</v>
      </c>
      <c r="B44" s="9"/>
      <c r="C44" s="9"/>
      <c r="D44" s="9"/>
      <c r="E44" s="9"/>
      <c r="F44" s="9"/>
      <c r="G44" s="9"/>
      <c r="H44" s="9"/>
      <c r="I44" s="9"/>
      <c r="J44" s="59" t="s">
        <v>52</v>
      </c>
      <c r="K44" s="65">
        <f>K40+K42</f>
        <v>0</v>
      </c>
      <c r="L44" s="26"/>
      <c r="M44" s="26"/>
    </row>
    <row r="45" spans="12:13" ht="12" customHeight="1">
      <c r="L45" s="26"/>
      <c r="M45" s="26"/>
    </row>
    <row r="46" spans="12:13" ht="12" customHeight="1">
      <c r="L46" s="26"/>
      <c r="M46" s="26"/>
    </row>
    <row r="48" spans="3:13" ht="12" customHeight="1">
      <c r="C48" s="20" t="s">
        <v>31</v>
      </c>
      <c r="F48" s="77" t="s">
        <v>32</v>
      </c>
      <c r="G48" s="77"/>
      <c r="H48" s="77"/>
      <c r="K48" s="68" t="s">
        <v>33</v>
      </c>
      <c r="L48" s="21"/>
      <c r="M48" s="21"/>
    </row>
    <row r="49" spans="2:13" ht="12" customHeight="1">
      <c r="B49" s="74" t="s">
        <v>38</v>
      </c>
      <c r="C49" s="74"/>
      <c r="D49" s="74"/>
      <c r="F49" s="78" t="s">
        <v>59</v>
      </c>
      <c r="G49" s="79"/>
      <c r="H49" s="80"/>
      <c r="I49" s="6"/>
      <c r="J49" s="58"/>
      <c r="K49" s="58"/>
      <c r="L49" s="7"/>
      <c r="M49" s="7"/>
    </row>
    <row r="50" spans="2:13" ht="12" customHeight="1">
      <c r="B50" s="6"/>
      <c r="C50" s="6"/>
      <c r="D50" s="6"/>
      <c r="F50" s="6"/>
      <c r="G50" s="6"/>
      <c r="H50" s="6"/>
      <c r="I50" s="6"/>
      <c r="J50" s="52"/>
      <c r="K50" s="52"/>
      <c r="L50" s="7"/>
      <c r="M50" s="7"/>
    </row>
    <row r="51" spans="2:13" ht="12" customHeight="1">
      <c r="B51" s="6"/>
      <c r="C51" s="6"/>
      <c r="D51" s="6"/>
      <c r="F51" s="6"/>
      <c r="G51" s="6"/>
      <c r="H51" s="6"/>
      <c r="I51" s="6"/>
      <c r="J51" s="52"/>
      <c r="K51" s="52"/>
      <c r="L51" s="7"/>
      <c r="M51" s="7"/>
    </row>
    <row r="52" spans="2:13" ht="12" customHeight="1">
      <c r="B52" s="6"/>
      <c r="C52" s="6"/>
      <c r="D52" s="6"/>
      <c r="F52" s="6"/>
      <c r="G52" s="6"/>
      <c r="H52" s="6"/>
      <c r="I52" s="6"/>
      <c r="J52" s="52"/>
      <c r="K52" s="52"/>
      <c r="L52" s="7"/>
      <c r="M52" s="7"/>
    </row>
    <row r="53" spans="2:13" ht="12" customHeight="1">
      <c r="B53" s="6"/>
      <c r="C53" s="6"/>
      <c r="D53" s="6"/>
      <c r="F53" s="6"/>
      <c r="G53" s="6"/>
      <c r="H53" s="6"/>
      <c r="I53" s="6"/>
      <c r="J53" s="52"/>
      <c r="K53" s="52"/>
      <c r="L53" s="7"/>
      <c r="M53" s="7"/>
    </row>
    <row r="54" spans="1:11" ht="12" customHeight="1">
      <c r="A54" s="71" t="s">
        <v>60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12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ht="12" customHeight="1">
      <c r="K56" s="68" t="s">
        <v>33</v>
      </c>
    </row>
    <row r="57" spans="10:11" ht="12" customHeight="1">
      <c r="J57" s="58"/>
      <c r="K57" s="58"/>
    </row>
  </sheetData>
  <mergeCells count="6">
    <mergeCell ref="A54:K55"/>
    <mergeCell ref="E13:K13"/>
    <mergeCell ref="B49:D49"/>
    <mergeCell ref="J15:K15"/>
    <mergeCell ref="F48:H48"/>
    <mergeCell ref="F49:H49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3"/>
  <legacyDrawing r:id="rId2"/>
  <oleObjects>
    <oleObject progId="Word.Picture.8" shapeId="12461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pc-mantegazza</dc:creator>
  <cp:keywords/>
  <dc:description/>
  <cp:lastModifiedBy>Willis</cp:lastModifiedBy>
  <cp:lastPrinted>2002-09-13T07:59:59Z</cp:lastPrinted>
  <dcterms:created xsi:type="dcterms:W3CDTF">2000-04-11T07:55:00Z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